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NH\Documents\website\horntorus\manifolds\"/>
    </mc:Choice>
  </mc:AlternateContent>
  <xr:revisionPtr revIDLastSave="0" documentId="13_ncr:1_{588EE11A-6E16-491C-BCF0-C64BDFE76909}" xr6:coauthVersionLast="37" xr6:coauthVersionMax="37" xr10:uidLastSave="{00000000-0000-0000-0000-000000000000}"/>
  <bookViews>
    <workbookView xWindow="0" yWindow="0" windowWidth="16545" windowHeight="11295" xr2:uid="{0CACF102-FC3F-48B1-9400-69864F244277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11" i="1" l="1"/>
  <c r="C37" i="1" l="1"/>
  <c r="C36" i="1"/>
  <c r="D13" i="1"/>
  <c r="D19" i="1" s="1"/>
  <c r="D20" i="1" s="1"/>
  <c r="D26" i="1" l="1"/>
  <c r="C26" i="1" s="1"/>
  <c r="D25" i="1"/>
  <c r="C22" i="1"/>
  <c r="C19" i="1"/>
  <c r="D29" i="1" l="1"/>
  <c r="C20" i="1"/>
  <c r="C23" i="1"/>
  <c r="C25" i="1" s="1"/>
  <c r="C29" i="1" s="1"/>
  <c r="C31" i="1" l="1"/>
</calcChain>
</file>

<file path=xl/sharedStrings.xml><?xml version="1.0" encoding="utf-8"?>
<sst xmlns="http://schemas.openxmlformats.org/spreadsheetml/2006/main" count="27" uniqueCount="27">
  <si>
    <t>delta-alpha</t>
  </si>
  <si>
    <t>alpha' = alpha + delta-alpha</t>
  </si>
  <si>
    <t>insert values for alpha (0 &lt; alpha &lt; 180)</t>
  </si>
  <si>
    <r>
      <t xml:space="preserve">delta-omega </t>
    </r>
    <r>
      <rPr>
        <sz val="11"/>
        <rFont val="Calibri"/>
        <family val="2"/>
        <scheme val="minor"/>
      </rPr>
      <t>(on both figures identical):</t>
    </r>
  </si>
  <si>
    <t>computed values (don't edit)</t>
  </si>
  <si>
    <r>
      <rPr>
        <u/>
        <sz val="11"/>
        <color theme="1"/>
        <rFont val="Calibri"/>
        <family val="2"/>
        <scheme val="minor"/>
      </rPr>
      <t>on sphere</t>
    </r>
    <r>
      <rPr>
        <sz val="11"/>
        <color theme="1"/>
        <rFont val="Calibri"/>
        <family val="2"/>
        <scheme val="minor"/>
      </rPr>
      <t>:</t>
    </r>
  </si>
  <si>
    <r>
      <rPr>
        <u/>
        <sz val="11"/>
        <color theme="1"/>
        <rFont val="Calibri"/>
        <family val="2"/>
        <scheme val="minor"/>
      </rPr>
      <t>on horn torus</t>
    </r>
    <r>
      <rPr>
        <sz val="11"/>
        <color theme="1"/>
        <rFont val="Calibri"/>
        <family val="2"/>
        <scheme val="minor"/>
      </rPr>
      <t>:</t>
    </r>
  </si>
  <si>
    <r>
      <rPr>
        <u/>
        <sz val="11"/>
        <color theme="1"/>
        <rFont val="Calibri"/>
        <family val="2"/>
        <scheme val="minor"/>
      </rPr>
      <t>cross-check</t>
    </r>
    <r>
      <rPr>
        <sz val="11"/>
        <color theme="1"/>
        <rFont val="Calibri"/>
        <family val="2"/>
        <scheme val="minor"/>
      </rPr>
      <t>: comparison of both values, (computed by independent methods)</t>
    </r>
  </si>
  <si>
    <t>deviation delta-phi in %   =</t>
  </si>
  <si>
    <r>
      <t xml:space="preserve">2*arccot(-ln|tan(alpha/2)|) = </t>
    </r>
    <r>
      <rPr>
        <b/>
        <sz val="11"/>
        <color rgb="FFFF0000"/>
        <rFont val="Calibri"/>
        <family val="2"/>
        <scheme val="minor"/>
      </rPr>
      <t>phi  =</t>
    </r>
  </si>
  <si>
    <t>2*arccot(-ln|tan(alpha'/2)|) = phi' =</t>
  </si>
  <si>
    <t>and delta-omega (small)</t>
  </si>
  <si>
    <t>in degrees:</t>
  </si>
  <si>
    <t>radians</t>
  </si>
  <si>
    <t>1.) delta-phi' = phi' - phi</t>
  </si>
  <si>
    <t>2.) delta phi = delta-omega*( 1 - cos(phi))</t>
  </si>
  <si>
    <t>difference delta-phi' - delta-phi</t>
  </si>
  <si>
    <r>
      <t xml:space="preserve">alpha </t>
    </r>
    <r>
      <rPr>
        <sz val="11"/>
        <rFont val="Calibri"/>
        <family val="2"/>
        <scheme val="minor"/>
      </rPr>
      <t>(distance from a pole of sphere):</t>
    </r>
  </si>
  <si>
    <t>radius of related point Z on complex plane</t>
  </si>
  <si>
    <t>when alpha = 0 at north pole:  |z| =</t>
  </si>
  <si>
    <t>when alpha = 0 at south pole:  |z| =</t>
  </si>
  <si>
    <r>
      <rPr>
        <sz val="11"/>
        <rFont val="Calibri"/>
        <family val="2"/>
        <scheme val="minor"/>
      </rPr>
      <t xml:space="preserve">optional addend (any real number) </t>
    </r>
    <r>
      <rPr>
        <b/>
        <sz val="11"/>
        <color rgb="FFFF0000"/>
        <rFont val="Calibri"/>
        <family val="2"/>
        <scheme val="minor"/>
      </rPr>
      <t>C</t>
    </r>
    <r>
      <rPr>
        <sz val="11"/>
        <rFont val="Calibri"/>
        <family val="2"/>
        <scheme val="minor"/>
      </rPr>
      <t>:</t>
    </r>
  </si>
  <si>
    <t>in case of Riemann sphere (diameter = 1):</t>
  </si>
  <si>
    <t>mapping of points P' on a sphere to points P on horn torus</t>
  </si>
  <si>
    <t>equivalent to transformation of angles alpha to phi, see web page:</t>
  </si>
  <si>
    <t>https://www.horntorus.com/manifolds/conformal-mapping.html</t>
  </si>
  <si>
    <t>here:  numerical check for conformality by means of small circles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</si>
</sst>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0.00000000000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99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1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rgb="FFFF0000"/>
      </top>
      <bottom style="thin">
        <color rgb="FFFF9980"/>
      </bottom>
      <diagonal/>
    </border>
    <border>
      <left/>
      <right/>
      <top style="thin">
        <color rgb="FFFF9980"/>
      </top>
      <bottom style="thin">
        <color indexed="64"/>
      </bottom>
      <diagonal/>
    </border>
    <border>
      <left style="thin">
        <color rgb="FFFF9980"/>
      </left>
      <right/>
      <top/>
      <bottom/>
      <diagonal/>
    </border>
    <border>
      <left style="thin">
        <color rgb="FFFF9980"/>
      </left>
      <right style="thin">
        <color rgb="FFFF9980"/>
      </right>
      <top style="thin">
        <color rgb="FFFF9980"/>
      </top>
      <bottom style="thin">
        <color rgb="FFFF998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Border="1" applyAlignment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" xfId="0" applyBorder="1" applyAlignment="1">
      <alignment horizontal="left" vertical="center"/>
    </xf>
    <xf numFmtId="165" fontId="7" fillId="0" borderId="1" xfId="0" applyNumberFormat="1" applyFont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5" fontId="7" fillId="2" borderId="16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165" fontId="6" fillId="2" borderId="20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165" fontId="6" fillId="2" borderId="28" xfId="0" applyNumberFormat="1" applyFont="1" applyFill="1" applyBorder="1" applyAlignment="1">
      <alignment vertical="center"/>
    </xf>
    <xf numFmtId="0" fontId="0" fillId="0" borderId="0" xfId="0" applyAlignment="1"/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 vertical="center"/>
    </xf>
    <xf numFmtId="165" fontId="2" fillId="0" borderId="1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5" fillId="0" borderId="0" xfId="1" applyAlignment="1">
      <alignment horizontal="left"/>
    </xf>
    <xf numFmtId="0" fontId="0" fillId="0" borderId="0" xfId="0" applyAlignment="1">
      <alignment horizontal="center"/>
    </xf>
    <xf numFmtId="0" fontId="4" fillId="2" borderId="21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165" fontId="7" fillId="2" borderId="24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6" fillId="2" borderId="26" xfId="0" applyNumberFormat="1" applyFont="1" applyFill="1" applyBorder="1" applyAlignment="1">
      <alignment horizontal="center" vertical="center"/>
    </xf>
    <xf numFmtId="165" fontId="6" fillId="2" borderId="24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164" fontId="6" fillId="2" borderId="29" xfId="0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10" fillId="0" borderId="3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orntorus.com/manifolds/conformal-mapping.html" TargetMode="External"/><Relationship Id="rId1" Type="http://schemas.openxmlformats.org/officeDocument/2006/relationships/hyperlink" Target="conform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CC08-1714-4A3E-8D20-C0D94372E97D}">
  <dimension ref="A1:K46"/>
  <sheetViews>
    <sheetView tabSelected="1" zoomScaleNormal="100" workbookViewId="0">
      <selection activeCell="B4" sqref="B4:E4"/>
    </sheetView>
  </sheetViews>
  <sheetFormatPr baseColWidth="10" defaultRowHeight="15" x14ac:dyDescent="0.25"/>
  <cols>
    <col min="1" max="1" width="3.42578125" customWidth="1"/>
    <col min="2" max="2" width="40.7109375" style="2" customWidth="1"/>
    <col min="3" max="3" width="37.7109375" style="4" customWidth="1"/>
    <col min="4" max="4" width="30.7109375" style="26" customWidth="1"/>
    <col min="5" max="5" width="10.7109375" customWidth="1"/>
  </cols>
  <sheetData>
    <row r="1" spans="2:5" x14ac:dyDescent="0.25">
      <c r="B1" s="79"/>
      <c r="C1" s="79"/>
      <c r="D1" s="79"/>
      <c r="E1" s="79"/>
    </row>
    <row r="2" spans="2:5" s="1" customFormat="1" ht="17.25" x14ac:dyDescent="0.3">
      <c r="B2" s="51" t="s">
        <v>23</v>
      </c>
      <c r="C2" s="51"/>
      <c r="D2" s="51"/>
      <c r="E2" s="52"/>
    </row>
    <row r="3" spans="2:5" s="1" customFormat="1" ht="15.75" x14ac:dyDescent="0.25">
      <c r="B3" s="53" t="s">
        <v>24</v>
      </c>
      <c r="C3" s="53"/>
      <c r="D3" s="53"/>
      <c r="E3" s="54"/>
    </row>
    <row r="4" spans="2:5" s="1" customFormat="1" ht="15.75" x14ac:dyDescent="0.25">
      <c r="B4" s="55" t="s">
        <v>25</v>
      </c>
      <c r="C4" s="55"/>
      <c r="D4" s="49"/>
      <c r="E4" s="56"/>
    </row>
    <row r="5" spans="2:5" x14ac:dyDescent="0.25">
      <c r="B5" s="58" t="s">
        <v>26</v>
      </c>
      <c r="C5" s="58"/>
      <c r="D5" s="58"/>
      <c r="E5" s="58"/>
    </row>
    <row r="6" spans="2:5" x14ac:dyDescent="0.25">
      <c r="B6" s="50"/>
      <c r="C6" s="50"/>
      <c r="D6" s="50"/>
      <c r="E6" s="50"/>
    </row>
    <row r="7" spans="2:5" x14ac:dyDescent="0.25">
      <c r="B7" s="3"/>
      <c r="C7" s="8" t="s">
        <v>2</v>
      </c>
      <c r="D7" s="11"/>
    </row>
    <row r="8" spans="2:5" x14ac:dyDescent="0.25">
      <c r="B8" s="3"/>
      <c r="C8" s="8" t="s">
        <v>11</v>
      </c>
      <c r="D8" s="11"/>
    </row>
    <row r="9" spans="2:5" x14ac:dyDescent="0.25">
      <c r="B9" s="3"/>
      <c r="C9" s="9" t="s">
        <v>12</v>
      </c>
      <c r="D9" s="11" t="s">
        <v>13</v>
      </c>
    </row>
    <row r="10" spans="2:5" ht="15.75" thickBot="1" x14ac:dyDescent="0.3">
      <c r="B10" s="3"/>
      <c r="C10" s="5"/>
      <c r="D10" s="11"/>
    </row>
    <row r="11" spans="2:5" ht="15.75" thickBot="1" x14ac:dyDescent="0.3">
      <c r="B11" s="10" t="s">
        <v>17</v>
      </c>
      <c r="C11" s="77">
        <v>156</v>
      </c>
      <c r="D11" s="11">
        <f>RADIANS(C11)</f>
        <v>2.7227136331111539</v>
      </c>
    </row>
    <row r="12" spans="2:5" ht="15.75" thickBot="1" x14ac:dyDescent="0.3">
      <c r="B12" s="6"/>
      <c r="C12" s="7"/>
      <c r="D12" s="11"/>
    </row>
    <row r="13" spans="2:5" ht="15.75" thickBot="1" x14ac:dyDescent="0.3">
      <c r="B13" s="80" t="s">
        <v>3</v>
      </c>
      <c r="C13" s="77">
        <v>1E-3</v>
      </c>
      <c r="D13" s="11">
        <f>RADIANS(C13)</f>
        <v>1.7453292519943296E-5</v>
      </c>
    </row>
    <row r="14" spans="2:5" x14ac:dyDescent="0.25">
      <c r="B14" s="6"/>
      <c r="C14" s="44"/>
      <c r="D14" s="11"/>
    </row>
    <row r="15" spans="2:5" x14ac:dyDescent="0.25">
      <c r="B15" s="10" t="s">
        <v>21</v>
      </c>
      <c r="C15" s="78">
        <v>0</v>
      </c>
      <c r="D15" s="46"/>
    </row>
    <row r="16" spans="2:5" x14ac:dyDescent="0.25">
      <c r="B16" s="16"/>
      <c r="C16" s="45"/>
      <c r="D16" s="17"/>
    </row>
    <row r="17" spans="1:9" x14ac:dyDescent="0.25">
      <c r="A17" s="23"/>
      <c r="B17" s="19" t="s">
        <v>4</v>
      </c>
      <c r="C17" s="73"/>
      <c r="D17" s="74"/>
      <c r="E17" s="12"/>
    </row>
    <row r="18" spans="1:9" x14ac:dyDescent="0.25">
      <c r="A18" s="23"/>
      <c r="B18" s="20" t="s">
        <v>5</v>
      </c>
      <c r="C18" s="75"/>
      <c r="D18" s="76"/>
      <c r="E18" s="13"/>
      <c r="I18" s="29"/>
    </row>
    <row r="19" spans="1:9" x14ac:dyDescent="0.25">
      <c r="A19" s="23"/>
      <c r="B19" s="21" t="s">
        <v>0</v>
      </c>
      <c r="C19" s="35">
        <f>DEGREES(D19)</f>
        <v>4.0673664307580045E-4</v>
      </c>
      <c r="D19" s="18">
        <f>D13*SIN(D11)</f>
        <v>7.0988936101817142E-6</v>
      </c>
      <c r="E19" s="13"/>
    </row>
    <row r="20" spans="1:9" x14ac:dyDescent="0.25">
      <c r="A20" s="23"/>
      <c r="B20" s="21" t="s">
        <v>1</v>
      </c>
      <c r="C20" s="35">
        <f>DEGREES(D20)</f>
        <v>156.00040673664307</v>
      </c>
      <c r="D20" s="18">
        <f>D11+D19</f>
        <v>2.7227207320047642</v>
      </c>
      <c r="E20" s="13"/>
      <c r="G20" s="24"/>
    </row>
    <row r="21" spans="1:9" x14ac:dyDescent="0.25">
      <c r="A21" s="23"/>
      <c r="B21" s="21" t="s">
        <v>6</v>
      </c>
      <c r="C21" s="65"/>
      <c r="D21" s="66"/>
      <c r="E21" s="13"/>
    </row>
    <row r="22" spans="1:9" x14ac:dyDescent="0.25">
      <c r="A22" s="23"/>
      <c r="B22" s="31" t="s">
        <v>9</v>
      </c>
      <c r="C22" s="48">
        <f>DEGREES(D22)</f>
        <v>294.29395412548081</v>
      </c>
      <c r="D22" s="30">
        <f>2*_xlfn.ACOT(-LN(ABS(TAN(D11/2)))-C15)</f>
        <v>5.1363984682027892</v>
      </c>
      <c r="E22" s="13"/>
      <c r="F22" s="25"/>
    </row>
    <row r="23" spans="1:9" x14ac:dyDescent="0.25">
      <c r="A23" s="23"/>
      <c r="B23" s="32" t="s">
        <v>10</v>
      </c>
      <c r="C23" s="34">
        <f>DEGREES(D23)</f>
        <v>294.2945427073069</v>
      </c>
      <c r="D23" s="18">
        <f>2*_xlfn.ACOT(-LN(ABS(TAN(D20/2)))-C15)</f>
        <v>5.1364087408935726</v>
      </c>
      <c r="E23" s="13"/>
    </row>
    <row r="24" spans="1:9" x14ac:dyDescent="0.25">
      <c r="A24" s="23"/>
      <c r="B24" s="69"/>
      <c r="C24" s="70"/>
      <c r="D24" s="42"/>
      <c r="E24" s="13"/>
    </row>
    <row r="25" spans="1:9" x14ac:dyDescent="0.25">
      <c r="A25" s="23"/>
      <c r="B25" s="20" t="s">
        <v>14</v>
      </c>
      <c r="C25" s="35">
        <f>C23-C22</f>
        <v>5.8858182609355936E-4</v>
      </c>
      <c r="D25" s="18">
        <f>D23-D22</f>
        <v>1.02726907833528E-5</v>
      </c>
      <c r="E25" s="13"/>
      <c r="G25" s="15"/>
    </row>
    <row r="26" spans="1:9" x14ac:dyDescent="0.25">
      <c r="A26" s="23"/>
      <c r="B26" s="20" t="s">
        <v>15</v>
      </c>
      <c r="C26" s="35">
        <f>DEGREES(D26)</f>
        <v>5.8858181533909878E-4</v>
      </c>
      <c r="D26" s="18">
        <f>D13*(1-COS(D22))</f>
        <v>1.0272690595032539E-5</v>
      </c>
      <c r="E26" s="13"/>
    </row>
    <row r="27" spans="1:9" x14ac:dyDescent="0.25">
      <c r="A27" s="23"/>
      <c r="B27" s="71" t="s">
        <v>7</v>
      </c>
      <c r="C27" s="65"/>
      <c r="D27" s="66"/>
      <c r="E27" s="13"/>
    </row>
    <row r="28" spans="1:9" x14ac:dyDescent="0.25">
      <c r="A28" s="23"/>
      <c r="B28" s="72"/>
      <c r="C28" s="67"/>
      <c r="D28" s="68"/>
      <c r="E28" s="13"/>
    </row>
    <row r="29" spans="1:9" x14ac:dyDescent="0.25">
      <c r="A29" s="23"/>
      <c r="B29" s="22" t="s">
        <v>16</v>
      </c>
      <c r="C29" s="35">
        <f>C25-C26</f>
        <v>1.075446058162316E-11</v>
      </c>
      <c r="D29" s="28">
        <f>D25-D26</f>
        <v>1.8832026087471036E-13</v>
      </c>
      <c r="E29" s="13"/>
    </row>
    <row r="30" spans="1:9" x14ac:dyDescent="0.25">
      <c r="B30" s="59" t="s">
        <v>8</v>
      </c>
      <c r="C30" s="37"/>
      <c r="D30" s="62"/>
      <c r="E30" s="14"/>
    </row>
    <row r="31" spans="1:9" x14ac:dyDescent="0.25">
      <c r="A31" s="23"/>
      <c r="B31" s="60"/>
      <c r="C31" s="47">
        <f xml:space="preserve"> 100*C29/C25</f>
        <v>1.827181898055014E-6</v>
      </c>
      <c r="D31" s="63"/>
      <c r="E31" s="13"/>
    </row>
    <row r="32" spans="1:9" x14ac:dyDescent="0.25">
      <c r="B32" s="61"/>
      <c r="C32" s="37"/>
      <c r="D32" s="64"/>
      <c r="E32" s="14"/>
    </row>
    <row r="33" spans="2:11" x14ac:dyDescent="0.25">
      <c r="C33" s="26"/>
      <c r="D33" s="11"/>
    </row>
    <row r="34" spans="2:11" x14ac:dyDescent="0.25">
      <c r="B34" s="43" t="s">
        <v>22</v>
      </c>
      <c r="C34" s="26"/>
      <c r="D34" s="11"/>
    </row>
    <row r="35" spans="2:11" x14ac:dyDescent="0.25">
      <c r="B35" s="36" t="s">
        <v>18</v>
      </c>
      <c r="C35" s="26"/>
      <c r="D35" s="11"/>
    </row>
    <row r="36" spans="2:11" x14ac:dyDescent="0.25">
      <c r="B36" s="25" t="s">
        <v>19</v>
      </c>
      <c r="C36" s="26">
        <f xml:space="preserve"> _xlfn.COT(D11/2)</f>
        <v>0.21255656167002226</v>
      </c>
      <c r="D36" s="11"/>
    </row>
    <row r="37" spans="2:11" s="38" customFormat="1" x14ac:dyDescent="0.25">
      <c r="B37" s="39" t="s">
        <v>20</v>
      </c>
      <c r="C37" s="40">
        <f>TAN(D11/2)</f>
        <v>4.7046301094784511</v>
      </c>
      <c r="D37" s="40"/>
      <c r="K37" s="41"/>
    </row>
    <row r="38" spans="2:11" x14ac:dyDescent="0.25">
      <c r="B38" s="3"/>
      <c r="C38" s="27"/>
      <c r="D38" s="33"/>
      <c r="E38" s="24"/>
    </row>
    <row r="39" spans="2:11" x14ac:dyDescent="0.25">
      <c r="B39" s="57"/>
      <c r="C39" s="57"/>
    </row>
    <row r="46" spans="2:11" x14ac:dyDescent="0.25">
      <c r="H46" s="29"/>
    </row>
  </sheetData>
  <sheetProtection sheet="1" selectLockedCells="1"/>
  <mergeCells count="14">
    <mergeCell ref="B39:C39"/>
    <mergeCell ref="B5:E5"/>
    <mergeCell ref="B30:B32"/>
    <mergeCell ref="D30:D32"/>
    <mergeCell ref="C27:D28"/>
    <mergeCell ref="B24:C24"/>
    <mergeCell ref="B27:B28"/>
    <mergeCell ref="C17:D18"/>
    <mergeCell ref="C21:D21"/>
    <mergeCell ref="B1:E1"/>
    <mergeCell ref="B6:E6"/>
    <mergeCell ref="B2:E2"/>
    <mergeCell ref="B3:E3"/>
    <mergeCell ref="B4:E4"/>
  </mergeCells>
  <hyperlinks>
    <hyperlink ref="B4:C4" r:id="rId1" display="compare with page https://www.horntorus.com/manifolds/conformal.html" xr:uid="{69430A51-DB0A-4487-A911-A741E47E80FD}"/>
    <hyperlink ref="B4" r:id="rId2" xr:uid="{FA92FA74-24E5-4CD1-A5D2-A5F8D020B55F}"/>
  </hyperlinks>
  <pageMargins left="0.7" right="0.7" top="0.78740157499999996" bottom="0.78740157499999996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NNNH</dc:creator>
  <cp:lastModifiedBy>NNNH</cp:lastModifiedBy>
  <dcterms:created xsi:type="dcterms:W3CDTF">2018-08-18T08:53:58Z</dcterms:created>
  <dcterms:modified xsi:type="dcterms:W3CDTF">2018-10-28T17:33:03Z</dcterms:modified>
</cp:coreProperties>
</file>