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NH\Documents\website\horntorus\manifolds\"/>
    </mc:Choice>
  </mc:AlternateContent>
  <xr:revisionPtr revIDLastSave="0" documentId="13_ncr:1_{960B83C3-DECA-4040-9244-CA7443CE8DA1}" xr6:coauthVersionLast="37" xr6:coauthVersionMax="37" xr10:uidLastSave="{00000000-0000-0000-0000-000000000000}"/>
  <bookViews>
    <workbookView xWindow="0" yWindow="0" windowWidth="16545" windowHeight="11295" xr2:uid="{0CACF102-FC3F-48B1-9400-69864F244277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7" i="1"/>
  <c r="D15" i="1"/>
  <c r="D16" i="1" l="1"/>
  <c r="C16" i="1" l="1"/>
  <c r="C15" i="1"/>
  <c r="C31" i="1"/>
  <c r="D20" i="1" l="1"/>
  <c r="C22" i="1" l="1"/>
  <c r="D21" i="1"/>
  <c r="C21" i="1" s="1"/>
  <c r="D26" i="1"/>
  <c r="C27" i="1" l="1"/>
</calcChain>
</file>

<file path=xl/sharedStrings.xml><?xml version="1.0" encoding="utf-8"?>
<sst xmlns="http://schemas.openxmlformats.org/spreadsheetml/2006/main" count="33" uniqueCount="32">
  <si>
    <t>equivalent transformations of absolute value |z| on complex plane, angle alpha on sphere and angle phi on horn torus</t>
  </si>
  <si>
    <t>conformal mapping of points Z on complex plane to points P' on Riemann sphere and to points P on horn torus</t>
  </si>
  <si>
    <t>degree</t>
  </si>
  <si>
    <t>radian</t>
  </si>
  <si>
    <r>
      <t xml:space="preserve"> insert  </t>
    </r>
    <r>
      <rPr>
        <b/>
        <sz val="11"/>
        <color rgb="FFFF0000"/>
        <rFont val="Calibri"/>
        <family val="2"/>
        <scheme val="minor"/>
      </rPr>
      <t>|z|  =</t>
    </r>
  </si>
  <si>
    <t>mapping from complex plane:</t>
  </si>
  <si>
    <t>mapping from Riemann sphere:</t>
  </si>
  <si>
    <t>mapping from horn torus:</t>
  </si>
  <si>
    <r>
      <t xml:space="preserve">and  </t>
    </r>
    <r>
      <rPr>
        <b/>
        <sz val="11"/>
        <rFont val="Calibri"/>
        <family val="2"/>
        <scheme val="minor"/>
      </rPr>
      <t>|z|  =</t>
    </r>
  </si>
  <si>
    <r>
      <t xml:space="preserve">get </t>
    </r>
    <r>
      <rPr>
        <b/>
        <sz val="11"/>
        <rFont val="Calibri"/>
        <family val="2"/>
        <scheme val="minor"/>
      </rPr>
      <t xml:space="preserve"> phi  =</t>
    </r>
  </si>
  <si>
    <r>
      <t xml:space="preserve">get </t>
    </r>
    <r>
      <rPr>
        <b/>
        <sz val="11"/>
        <rFont val="Calibri"/>
        <family val="2"/>
        <scheme val="minor"/>
      </rPr>
      <t xml:space="preserve"> alpha  =</t>
    </r>
  </si>
  <si>
    <r>
      <t xml:space="preserve">and </t>
    </r>
    <r>
      <rPr>
        <b/>
        <sz val="11"/>
        <rFont val="Calibri"/>
        <family val="2"/>
        <scheme val="minor"/>
      </rPr>
      <t xml:space="preserve"> phi  =</t>
    </r>
  </si>
  <si>
    <r>
      <t xml:space="preserve">get  </t>
    </r>
    <r>
      <rPr>
        <b/>
        <sz val="11"/>
        <rFont val="Calibri"/>
        <family val="2"/>
        <scheme val="minor"/>
      </rPr>
      <t>alpha  =</t>
    </r>
  </si>
  <si>
    <r>
      <t xml:space="preserve">insert (0 &lt; alpha &lt; 180) 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alpha =</t>
    </r>
  </si>
  <si>
    <r>
      <t xml:space="preserve">insert (0 &lt; phi &lt; 360) 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phi  =</t>
    </r>
  </si>
  <si>
    <t>alpha is 0 at south pole, 180° at north pole,  phi is 0 at center, 180° on equator, 360° at horn torus center again</t>
  </si>
  <si>
    <t>notations and formulas for computation see webpage:</t>
  </si>
  <si>
    <r>
      <t>insert radian for</t>
    </r>
    <r>
      <rPr>
        <b/>
        <sz val="11"/>
        <rFont val="Calibri"/>
        <family val="2"/>
        <scheme val="minor"/>
      </rPr>
      <t xml:space="preserve"> conversion to degree</t>
    </r>
    <r>
      <rPr>
        <sz val="11"/>
        <rFont val="Calibri"/>
        <family val="2"/>
        <scheme val="minor"/>
      </rPr>
      <t xml:space="preserve">   --&gt;</t>
    </r>
  </si>
  <si>
    <t>complex plane is tangent to Riemann sphere at south pole (|z| is 0 there), horn torus has same center as sphere</t>
  </si>
  <si>
    <t>https://www.horntorus.com/manifolds/</t>
  </si>
  <si>
    <t>edit red  outlined boxes only</t>
  </si>
  <si>
    <r>
      <t xml:space="preserve">optional addend (any real number) </t>
    </r>
    <r>
      <rPr>
        <b/>
        <sz val="11"/>
        <color rgb="FFFF0000"/>
        <rFont val="Calibri"/>
        <family val="2"/>
        <scheme val="minor"/>
      </rPr>
      <t>R =</t>
    </r>
  </si>
  <si>
    <r>
      <t>optional addend (any real number &gt; 0)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 =</t>
    </r>
  </si>
  <si>
    <t>phi = 2 · arccot(-ln(|tan(alpha/2)|) - R)</t>
  </si>
  <si>
    <t>|z| = tan(alpha/2) / P</t>
  </si>
  <si>
    <t>alpha = 2 · arctan(e^(-cot(phi/2) + R))</t>
  </si>
  <si>
    <t>|z| = e^(-cot(phi/2) + R)</t>
  </si>
  <si>
    <t>alpha = 2 · arctan(P · |z|)</t>
  </si>
  <si>
    <t>phi = 2 · arccot(-ln(|z|) - R)</t>
  </si>
  <si>
    <t>R any real number,  R = 0 for maximum size of mapped figures</t>
  </si>
  <si>
    <t>© 2018 Wolfgang W. Daeumler, Perouse</t>
  </si>
  <si>
    <t>P &gt; 0,  P = 1 for Riemannian stereographic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</si>
</sst>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"/>
    <numFmt numFmtId="165" formatCode="0.00000000000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FF9980"/>
      </top>
      <bottom/>
      <diagonal/>
    </border>
    <border>
      <left style="thin">
        <color rgb="FFFF9980"/>
      </left>
      <right/>
      <top style="medium">
        <color rgb="FFFF0000"/>
      </top>
      <bottom/>
      <diagonal/>
    </border>
    <border>
      <left style="thin">
        <color rgb="FFFF9980"/>
      </left>
      <right/>
      <top style="thin">
        <color rgb="FFFF998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9980"/>
      </left>
      <right/>
      <top/>
      <bottom/>
      <diagonal/>
    </border>
    <border>
      <left style="thin">
        <color rgb="FFFF9980"/>
      </left>
      <right style="thin">
        <color rgb="FFFF9980"/>
      </right>
      <top style="thin">
        <color rgb="FFFF9980"/>
      </top>
      <bottom style="thin">
        <color rgb="FFFF998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0" xfId="0" applyAlignme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/>
    <xf numFmtId="165" fontId="4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center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 indent="1"/>
    </xf>
    <xf numFmtId="165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7" xfId="0" applyBorder="1" applyAlignment="1" applyProtection="1">
      <alignment horizontal="left" vertical="center" indent="1"/>
    </xf>
    <xf numFmtId="0" fontId="1" fillId="0" borderId="0" xfId="0" applyFont="1" applyProtection="1"/>
    <xf numFmtId="0" fontId="1" fillId="0" borderId="7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165" fontId="5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65" fontId="4" fillId="0" borderId="0" xfId="0" applyNumberFormat="1" applyFont="1" applyAlignment="1" applyProtection="1">
      <alignment horizontal="center" vertical="center"/>
    </xf>
    <xf numFmtId="0" fontId="4" fillId="0" borderId="0" xfId="0" applyFont="1" applyProtection="1"/>
    <xf numFmtId="0" fontId="4" fillId="0" borderId="2" xfId="0" applyFont="1" applyBorder="1" applyAlignment="1" applyProtection="1">
      <alignment horizontal="center" vertical="center"/>
    </xf>
    <xf numFmtId="165" fontId="4" fillId="0" borderId="2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 indent="1"/>
    </xf>
    <xf numFmtId="0" fontId="4" fillId="0" borderId="0" xfId="0" applyFont="1" applyAlignment="1" applyProtection="1">
      <alignment horizontal="left" vertical="center"/>
    </xf>
    <xf numFmtId="165" fontId="4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indent="1"/>
    </xf>
    <xf numFmtId="0" fontId="0" fillId="0" borderId="0" xfId="0" applyBorder="1" applyProtection="1"/>
    <xf numFmtId="0" fontId="4" fillId="0" borderId="0" xfId="0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165" fontId="0" fillId="0" borderId="2" xfId="0" applyNumberFormat="1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165" fontId="0" fillId="0" borderId="0" xfId="0" applyNumberFormat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5" fontId="0" fillId="0" borderId="8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3" fillId="0" borderId="0" xfId="1" applyAlignment="1" applyProtection="1">
      <alignment horizontal="center" vertical="center"/>
    </xf>
    <xf numFmtId="0" fontId="3" fillId="0" borderId="0" xfId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rntorus.com/manifolds/solution.html" TargetMode="External"/><Relationship Id="rId2" Type="http://schemas.openxmlformats.org/officeDocument/2006/relationships/hyperlink" Target="https://www.horntorus.com/manifolds/" TargetMode="External"/><Relationship Id="rId1" Type="http://schemas.openxmlformats.org/officeDocument/2006/relationships/hyperlink" Target="conformal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CC08-1714-4A3E-8D20-C0D94372E97D}">
  <dimension ref="A1:K40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3.42578125" customWidth="1"/>
    <col min="2" max="2" width="40.7109375" style="2" customWidth="1"/>
    <col min="3" max="3" width="37.7109375" style="3" customWidth="1"/>
    <col min="4" max="4" width="30.7109375" style="4" customWidth="1"/>
    <col min="5" max="5" width="10.7109375" customWidth="1"/>
    <col min="6" max="6" width="60.7109375" style="10" customWidth="1"/>
  </cols>
  <sheetData>
    <row r="1" spans="1:6" x14ac:dyDescent="0.25">
      <c r="A1" s="12"/>
      <c r="B1" s="49"/>
      <c r="C1" s="49"/>
      <c r="D1" s="49"/>
      <c r="E1" s="49"/>
      <c r="F1" s="13"/>
    </row>
    <row r="2" spans="1:6" s="1" customFormat="1" ht="15.75" x14ac:dyDescent="0.25">
      <c r="A2" s="14"/>
      <c r="B2" s="51" t="s">
        <v>1</v>
      </c>
      <c r="C2" s="51"/>
      <c r="D2" s="51"/>
      <c r="E2" s="52"/>
      <c r="F2" s="15"/>
    </row>
    <row r="3" spans="1:6" s="1" customFormat="1" ht="15.75" x14ac:dyDescent="0.25">
      <c r="A3" s="14"/>
      <c r="B3" s="53" t="s">
        <v>0</v>
      </c>
      <c r="C3" s="53"/>
      <c r="D3" s="53"/>
      <c r="E3" s="54"/>
      <c r="F3" s="15"/>
    </row>
    <row r="4" spans="1:6" s="1" customFormat="1" ht="15.75" x14ac:dyDescent="0.25">
      <c r="A4" s="14"/>
      <c r="B4" s="53" t="s">
        <v>18</v>
      </c>
      <c r="C4" s="53"/>
      <c r="D4" s="53"/>
      <c r="E4" s="53"/>
      <c r="F4" s="15"/>
    </row>
    <row r="5" spans="1:6" x14ac:dyDescent="0.25">
      <c r="A5" s="12"/>
      <c r="B5" s="57" t="s">
        <v>15</v>
      </c>
      <c r="C5" s="57"/>
      <c r="D5" s="57"/>
      <c r="E5" s="58"/>
      <c r="F5" s="13"/>
    </row>
    <row r="6" spans="1:6" x14ac:dyDescent="0.25">
      <c r="A6" s="12"/>
      <c r="B6" s="57" t="s">
        <v>16</v>
      </c>
      <c r="C6" s="57"/>
      <c r="D6" s="57"/>
      <c r="E6" s="57"/>
      <c r="F6" s="13"/>
    </row>
    <row r="7" spans="1:6" s="1" customFormat="1" ht="15.75" x14ac:dyDescent="0.25">
      <c r="A7" s="14"/>
      <c r="B7" s="55" t="s">
        <v>19</v>
      </c>
      <c r="C7" s="55"/>
      <c r="D7" s="55"/>
      <c r="E7" s="56"/>
      <c r="F7" s="15"/>
    </row>
    <row r="8" spans="1:6" x14ac:dyDescent="0.25">
      <c r="A8" s="12"/>
      <c r="B8" s="50" t="s">
        <v>30</v>
      </c>
      <c r="C8" s="50"/>
      <c r="D8" s="50"/>
      <c r="E8" s="50"/>
      <c r="F8" s="13"/>
    </row>
    <row r="9" spans="1:6" x14ac:dyDescent="0.25">
      <c r="A9" s="12"/>
      <c r="B9" s="16"/>
      <c r="C9" s="17"/>
      <c r="D9" s="18"/>
      <c r="E9" s="19"/>
      <c r="F9" s="13"/>
    </row>
    <row r="10" spans="1:6" x14ac:dyDescent="0.25">
      <c r="A10" s="12"/>
      <c r="B10" s="20" t="s">
        <v>20</v>
      </c>
      <c r="C10" s="20" t="s">
        <v>2</v>
      </c>
      <c r="D10" s="21" t="s">
        <v>3</v>
      </c>
      <c r="E10" s="19"/>
      <c r="F10" s="13"/>
    </row>
    <row r="11" spans="1:6" s="6" customFormat="1" ht="15.75" thickBot="1" x14ac:dyDescent="0.3">
      <c r="A11" s="22"/>
      <c r="B11" s="23"/>
      <c r="C11" s="24"/>
      <c r="D11" s="24"/>
      <c r="E11" s="25"/>
      <c r="F11" s="26"/>
    </row>
    <row r="12" spans="1:6" s="6" customFormat="1" x14ac:dyDescent="0.25">
      <c r="A12" s="22"/>
      <c r="B12" s="27"/>
      <c r="C12" s="28"/>
      <c r="D12" s="28"/>
      <c r="E12" s="25"/>
      <c r="F12" s="26"/>
    </row>
    <row r="13" spans="1:6" ht="15.75" thickBot="1" x14ac:dyDescent="0.3">
      <c r="A13" s="12"/>
      <c r="B13" s="29" t="s">
        <v>5</v>
      </c>
      <c r="C13" s="28"/>
      <c r="D13" s="28"/>
      <c r="E13" s="19"/>
      <c r="F13" s="13"/>
    </row>
    <row r="14" spans="1:6" ht="15.75" thickBot="1" x14ac:dyDescent="0.3">
      <c r="A14" s="12"/>
      <c r="B14" s="30" t="s">
        <v>4</v>
      </c>
      <c r="C14" s="7">
        <v>1</v>
      </c>
      <c r="D14" s="28"/>
      <c r="E14" s="19"/>
      <c r="F14" s="13"/>
    </row>
    <row r="15" spans="1:6" x14ac:dyDescent="0.25">
      <c r="A15" s="12"/>
      <c r="B15" s="31" t="s">
        <v>10</v>
      </c>
      <c r="C15" s="28">
        <f>DEGREES(D15)</f>
        <v>90</v>
      </c>
      <c r="D15" s="28">
        <f>2*ATAN(C33*C14)</f>
        <v>1.5707963267948966</v>
      </c>
      <c r="E15" s="19"/>
      <c r="F15" s="26" t="s">
        <v>27</v>
      </c>
    </row>
    <row r="16" spans="1:6" x14ac:dyDescent="0.25">
      <c r="A16" s="12"/>
      <c r="B16" s="31" t="s">
        <v>11</v>
      </c>
      <c r="C16" s="28">
        <f>DEGREES(D16)</f>
        <v>180</v>
      </c>
      <c r="D16" s="28">
        <f>2*_xlfn.ACOT(-LN(C14)-C32)</f>
        <v>3.1415926535897931</v>
      </c>
      <c r="E16" s="19"/>
      <c r="F16" s="26" t="s">
        <v>28</v>
      </c>
    </row>
    <row r="17" spans="1:11" ht="15.75" thickBot="1" x14ac:dyDescent="0.3">
      <c r="A17" s="12"/>
      <c r="B17" s="32"/>
      <c r="C17" s="24"/>
      <c r="D17" s="24"/>
      <c r="E17" s="19"/>
      <c r="F17" s="13"/>
    </row>
    <row r="18" spans="1:11" x14ac:dyDescent="0.25">
      <c r="A18" s="12"/>
      <c r="B18" s="31"/>
      <c r="C18" s="28"/>
      <c r="D18" s="28"/>
      <c r="E18" s="19"/>
      <c r="F18" s="13"/>
    </row>
    <row r="19" spans="1:11" ht="15.75" thickBot="1" x14ac:dyDescent="0.3">
      <c r="A19" s="12"/>
      <c r="B19" s="33" t="s">
        <v>6</v>
      </c>
      <c r="C19" s="28"/>
      <c r="D19" s="28"/>
      <c r="E19" s="19"/>
      <c r="F19" s="13"/>
    </row>
    <row r="20" spans="1:11" ht="15.75" thickBot="1" x14ac:dyDescent="0.3">
      <c r="A20" s="12"/>
      <c r="B20" s="31" t="s">
        <v>13</v>
      </c>
      <c r="C20" s="7">
        <v>67</v>
      </c>
      <c r="D20" s="21">
        <f>RADIANS(C20)</f>
        <v>1.1693705988362009</v>
      </c>
      <c r="E20" s="19"/>
      <c r="F20" s="34"/>
      <c r="I20" s="12"/>
    </row>
    <row r="21" spans="1:11" x14ac:dyDescent="0.25">
      <c r="A21" s="35"/>
      <c r="B21" s="36" t="s">
        <v>9</v>
      </c>
      <c r="C21" s="37">
        <f>DEGREES(D21)</f>
        <v>135.15178217786078</v>
      </c>
      <c r="D21" s="37">
        <f>2*_xlfn.ACOT(-LN(ABS(TAN(D20/2)))-C32)</f>
        <v>2.3588435889418631</v>
      </c>
      <c r="E21" s="16"/>
      <c r="F21" s="26" t="s">
        <v>23</v>
      </c>
    </row>
    <row r="22" spans="1:11" x14ac:dyDescent="0.25">
      <c r="A22" s="35"/>
      <c r="B22" s="36" t="s">
        <v>8</v>
      </c>
      <c r="C22" s="37">
        <f>(TAN(D20/2))/C33</f>
        <v>0.66188556119569153</v>
      </c>
      <c r="D22" s="37"/>
      <c r="E22" s="16"/>
      <c r="F22" s="13" t="s">
        <v>24</v>
      </c>
    </row>
    <row r="23" spans="1:11" ht="15.75" thickBot="1" x14ac:dyDescent="0.3">
      <c r="A23" s="12"/>
      <c r="B23" s="38"/>
      <c r="C23" s="39"/>
      <c r="D23" s="24"/>
      <c r="E23" s="19"/>
      <c r="F23" s="13"/>
      <c r="K23" s="5"/>
    </row>
    <row r="24" spans="1:11" x14ac:dyDescent="0.25">
      <c r="A24" s="12"/>
      <c r="B24" s="25"/>
      <c r="C24" s="40"/>
      <c r="D24" s="28"/>
      <c r="E24" s="19"/>
      <c r="F24" s="13"/>
    </row>
    <row r="25" spans="1:11" ht="15.75" thickBot="1" x14ac:dyDescent="0.3">
      <c r="A25" s="12"/>
      <c r="B25" s="41" t="s">
        <v>7</v>
      </c>
      <c r="C25" s="42"/>
      <c r="D25" s="21"/>
      <c r="E25" s="19"/>
      <c r="F25" s="13"/>
      <c r="J25" s="5"/>
    </row>
    <row r="26" spans="1:11" ht="15.75" thickBot="1" x14ac:dyDescent="0.3">
      <c r="A26" s="12"/>
      <c r="B26" s="31" t="s">
        <v>14</v>
      </c>
      <c r="C26" s="7">
        <v>270</v>
      </c>
      <c r="D26" s="28">
        <f>RADIANS(C26)</f>
        <v>4.7123889803846897</v>
      </c>
      <c r="E26" s="19"/>
      <c r="F26" s="13"/>
    </row>
    <row r="27" spans="1:11" x14ac:dyDescent="0.25">
      <c r="A27" s="12"/>
      <c r="B27" s="31" t="s">
        <v>12</v>
      </c>
      <c r="C27" s="43">
        <f>DEGREES(D27)</f>
        <v>139.6049374208547</v>
      </c>
      <c r="D27" s="21">
        <f>2*ATAN(EXP(-_xlfn.COT(D26/2)+C32))</f>
        <v>2.4365658100345553</v>
      </c>
      <c r="E27" s="19"/>
      <c r="F27" s="13" t="s">
        <v>25</v>
      </c>
    </row>
    <row r="28" spans="1:11" x14ac:dyDescent="0.25">
      <c r="A28" s="12"/>
      <c r="B28" s="31" t="s">
        <v>8</v>
      </c>
      <c r="C28" s="42">
        <f>EXP(-_xlfn.COT(D26/2)+C32)</f>
        <v>2.7182818284590446</v>
      </c>
      <c r="D28" s="21"/>
      <c r="E28" s="19"/>
      <c r="F28" s="13" t="s">
        <v>26</v>
      </c>
    </row>
    <row r="29" spans="1:11" ht="15.75" thickBot="1" x14ac:dyDescent="0.3">
      <c r="A29" s="12"/>
      <c r="B29" s="38"/>
      <c r="C29" s="44"/>
      <c r="D29" s="24"/>
      <c r="E29" s="19"/>
      <c r="F29" s="13"/>
    </row>
    <row r="30" spans="1:11" ht="15.75" thickBot="1" x14ac:dyDescent="0.3">
      <c r="A30" s="12"/>
      <c r="B30" s="19"/>
      <c r="C30" s="45"/>
      <c r="D30" s="42"/>
      <c r="E30" s="19"/>
      <c r="F30" s="13"/>
    </row>
    <row r="31" spans="1:11" s="6" customFormat="1" ht="15.75" thickBot="1" x14ac:dyDescent="0.3">
      <c r="A31" s="22"/>
      <c r="B31" s="27" t="s">
        <v>17</v>
      </c>
      <c r="C31" s="28">
        <f xml:space="preserve"> DEGREES(D31)</f>
        <v>57.295779513082323</v>
      </c>
      <c r="D31" s="7">
        <v>1</v>
      </c>
      <c r="E31" s="25"/>
      <c r="F31" s="26"/>
    </row>
    <row r="32" spans="1:11" x14ac:dyDescent="0.25">
      <c r="A32" s="12"/>
      <c r="B32" s="30" t="s">
        <v>21</v>
      </c>
      <c r="C32" s="9">
        <v>0</v>
      </c>
      <c r="D32" s="46"/>
      <c r="E32" s="19"/>
      <c r="F32" s="13" t="s">
        <v>29</v>
      </c>
    </row>
    <row r="33" spans="1:8" x14ac:dyDescent="0.25">
      <c r="A33" s="12"/>
      <c r="B33" s="47" t="s">
        <v>22</v>
      </c>
      <c r="C33" s="11">
        <v>1</v>
      </c>
      <c r="D33" s="48"/>
      <c r="E33" s="19"/>
      <c r="F33" s="13" t="s">
        <v>31</v>
      </c>
    </row>
    <row r="34" spans="1:8" x14ac:dyDescent="0.25">
      <c r="C34" s="8"/>
    </row>
    <row r="40" spans="1:8" x14ac:dyDescent="0.25">
      <c r="H40" s="5"/>
    </row>
  </sheetData>
  <sheetProtection sheet="1" objects="1" scenarios="1" selectLockedCells="1"/>
  <mergeCells count="8">
    <mergeCell ref="B1:E1"/>
    <mergeCell ref="B8:E8"/>
    <mergeCell ref="B2:E2"/>
    <mergeCell ref="B3:E3"/>
    <mergeCell ref="B7:E7"/>
    <mergeCell ref="B5:E5"/>
    <mergeCell ref="B6:E6"/>
    <mergeCell ref="B4:E4"/>
  </mergeCells>
  <hyperlinks>
    <hyperlink ref="B7:C7" r:id="rId1" display="compare with page https://www.horntorus.com/manifolds/conformal.html" xr:uid="{69430A51-DB0A-4487-A911-A741E47E80FD}"/>
    <hyperlink ref="B7" r:id="rId2" xr:uid="{FA92FA74-24E5-4CD1-A5D2-A5F8D020B55F}"/>
    <hyperlink ref="B7:E7" r:id="rId3" display="https://www.horntorus.com/manifolds/solution.html" xr:uid="{41B76F2A-E5B8-4903-87A1-CFF3935E5450}"/>
  </hyperlinks>
  <pageMargins left="0.7" right="0.7" top="0.78740157499999996" bottom="0.78740157499999996" header="0.3" footer="0.3"/>
  <pageSetup paperSize="9" orientation="portrait" horizontalDpi="4294967293" verticalDpi="0" r:id="rId4"/>
  <ignoredErrors>
    <ignoredError sqref="D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NNNH</dc:creator>
  <cp:lastModifiedBy>NNNH</cp:lastModifiedBy>
  <dcterms:created xsi:type="dcterms:W3CDTF">2018-08-18T08:53:58Z</dcterms:created>
  <dcterms:modified xsi:type="dcterms:W3CDTF">2018-10-03T17:17:48Z</dcterms:modified>
</cp:coreProperties>
</file>